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01_Undervisning\Elfiskekursus\Mail\"/>
    </mc:Choice>
  </mc:AlternateContent>
  <bookViews>
    <workbookView xWindow="0" yWindow="0" windowWidth="18888" windowHeight="8568"/>
  </bookViews>
  <sheets>
    <sheet name="Petersen_method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B22" i="1" l="1"/>
  <c r="B23" i="1" s="1"/>
  <c r="B24" i="1" s="1"/>
  <c r="C20" i="1" l="1"/>
  <c r="D20" i="1"/>
  <c r="B11" i="1"/>
  <c r="B13" i="1" s="1"/>
  <c r="B14" i="1" l="1"/>
  <c r="B15" i="1" s="1"/>
  <c r="D11" i="1" l="1"/>
  <c r="C11" i="1"/>
</calcChain>
</file>

<file path=xl/sharedStrings.xml><?xml version="1.0" encoding="utf-8"?>
<sst xmlns="http://schemas.openxmlformats.org/spreadsheetml/2006/main" count="23" uniqueCount="14">
  <si>
    <t>min</t>
  </si>
  <si>
    <t>max</t>
  </si>
  <si>
    <t>Mærkning-genfangst bestandsberegning</t>
  </si>
  <si>
    <t>Mærket - M</t>
  </si>
  <si>
    <t>Genfangst ved 2. befiskning - R</t>
  </si>
  <si>
    <t>Fangst ved 2. befiskning - C</t>
  </si>
  <si>
    <t>Petersen method (Ricker, 1975; Bohlin et al., 1989)</t>
  </si>
  <si>
    <t>Bestandsestimat - N</t>
  </si>
  <si>
    <t>Varians - V(N)</t>
  </si>
  <si>
    <t>SE(N)</t>
  </si>
  <si>
    <t>95% Konfidensinterval</t>
  </si>
  <si>
    <t>N</t>
  </si>
  <si>
    <t>Adjusted (Chapman modified) Petersen method (Ricker, 1975)</t>
  </si>
  <si>
    <t>udfyld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</si>
</sst>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2" fillId="0" borderId="0" xfId="0" applyFont="1" applyProtection="1">
      <protection locked="0"/>
    </xf>
    <xf numFmtId="1" fontId="0" fillId="0" borderId="0" xfId="0" applyNumberFormat="1" applyProtection="1">
      <protection locked="0"/>
    </xf>
    <xf numFmtId="0" fontId="3" fillId="0" borderId="1" xfId="0" applyFont="1" applyBorder="1" applyProtection="1"/>
    <xf numFmtId="0" fontId="0" fillId="0" borderId="2" xfId="0" applyBorder="1" applyProtection="1"/>
    <xf numFmtId="0" fontId="0" fillId="0" borderId="3" xfId="0" applyBorder="1" applyProtection="1"/>
    <xf numFmtId="0" fontId="3" fillId="0" borderId="4" xfId="0" applyFont="1" applyBorder="1" applyProtection="1"/>
    <xf numFmtId="0" fontId="0" fillId="0" borderId="0" xfId="0" applyBorder="1" applyProtection="1"/>
    <xf numFmtId="0" fontId="0" fillId="0" borderId="5" xfId="0" applyBorder="1" applyProtection="1"/>
    <xf numFmtId="0" fontId="0" fillId="0" borderId="4" xfId="0" applyBorder="1" applyProtection="1"/>
    <xf numFmtId="1" fontId="0" fillId="3" borderId="0" xfId="0" applyNumberFormat="1" applyFill="1" applyBorder="1" applyAlignment="1" applyProtection="1">
      <alignment horizontal="center"/>
    </xf>
    <xf numFmtId="1" fontId="4" fillId="3" borderId="0" xfId="0" applyNumberFormat="1" applyFont="1" applyFill="1" applyBorder="1" applyAlignment="1" applyProtection="1">
      <alignment horizontal="center"/>
    </xf>
    <xf numFmtId="1" fontId="4" fillId="3" borderId="5" xfId="0" applyNumberFormat="1" applyFont="1" applyFill="1" applyBorder="1" applyAlignment="1" applyProtection="1">
      <alignment horizontal="center"/>
    </xf>
    <xf numFmtId="1" fontId="1" fillId="2" borderId="0" xfId="0" applyNumberFormat="1" applyFont="1" applyFill="1" applyBorder="1" applyAlignment="1" applyProtection="1">
      <alignment horizontal="center"/>
    </xf>
    <xf numFmtId="1" fontId="0" fillId="2" borderId="0" xfId="0" applyNumberFormat="1" applyFill="1" applyBorder="1" applyAlignment="1" applyProtection="1">
      <alignment horizontal="center"/>
    </xf>
    <xf numFmtId="1" fontId="0" fillId="2" borderId="5" xfId="0" applyNumberFormat="1" applyFill="1" applyBorder="1" applyAlignment="1" applyProtection="1">
      <alignment horizontal="center"/>
    </xf>
    <xf numFmtId="0" fontId="5" fillId="0" borderId="4" xfId="0" applyFont="1" applyBorder="1" applyProtection="1"/>
    <xf numFmtId="1" fontId="5" fillId="0" borderId="0" xfId="0" applyNumberFormat="1" applyFont="1" applyBorder="1" applyProtection="1"/>
    <xf numFmtId="2" fontId="5" fillId="0" borderId="0" xfId="0" applyNumberFormat="1" applyFont="1" applyBorder="1" applyProtection="1"/>
    <xf numFmtId="0" fontId="5" fillId="0" borderId="6" xfId="0" applyFont="1" applyBorder="1" applyProtection="1"/>
    <xf numFmtId="2" fontId="5" fillId="0" borderId="7" xfId="0" applyNumberFormat="1" applyFont="1" applyBorder="1" applyProtection="1"/>
    <xf numFmtId="0" fontId="0" fillId="0" borderId="7" xfId="0" applyBorder="1" applyProtection="1"/>
    <xf numFmtId="0" fontId="0" fillId="0" borderId="8" xfId="0" applyBorder="1" applyProtection="1"/>
    <xf numFmtId="0" fontId="0" fillId="0" borderId="0" xfId="0" applyProtection="1"/>
    <xf numFmtId="0" fontId="0" fillId="0" borderId="11" xfId="0" applyFill="1" applyBorder="1" applyProtection="1">
      <protection locked="0"/>
    </xf>
    <xf numFmtId="0" fontId="0" fillId="0" borderId="13" xfId="0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6" fillId="4" borderId="10" xfId="0" applyFont="1" applyFill="1" applyBorder="1" applyAlignment="1" applyProtection="1">
      <alignment horizontal="right"/>
      <protection locked="0"/>
    </xf>
    <xf numFmtId="0" fontId="6" fillId="4" borderId="12" xfId="0" applyFont="1" applyFill="1" applyBorder="1" applyAlignment="1" applyProtection="1">
      <alignment horizontal="right"/>
      <protection locked="0"/>
    </xf>
    <xf numFmtId="0" fontId="6" fillId="4" borderId="14" xfId="0" applyFont="1" applyFill="1" applyBorder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abSelected="1" workbookViewId="0">
      <selection activeCell="G10" sqref="G10"/>
    </sheetView>
  </sheetViews>
  <sheetFormatPr defaultRowHeight="14.4" x14ac:dyDescent="0.3"/>
  <cols>
    <col min="1" max="1" width="31.88671875" style="2" customWidth="1"/>
    <col min="2" max="16384" width="8.88671875" style="2"/>
  </cols>
  <sheetData>
    <row r="1" spans="1:4" x14ac:dyDescent="0.3">
      <c r="A1" s="1" t="s">
        <v>2</v>
      </c>
    </row>
    <row r="2" spans="1:4" x14ac:dyDescent="0.3">
      <c r="A2" s="1"/>
    </row>
    <row r="3" spans="1:4" x14ac:dyDescent="0.3">
      <c r="A3" s="29" t="s">
        <v>3</v>
      </c>
      <c r="B3" s="30" t="s">
        <v>13</v>
      </c>
    </row>
    <row r="4" spans="1:4" x14ac:dyDescent="0.3">
      <c r="A4" s="27" t="s">
        <v>5</v>
      </c>
      <c r="B4" s="31" t="s">
        <v>13</v>
      </c>
    </row>
    <row r="5" spans="1:4" x14ac:dyDescent="0.3">
      <c r="A5" s="28" t="s">
        <v>4</v>
      </c>
      <c r="B5" s="32" t="s">
        <v>13</v>
      </c>
    </row>
    <row r="6" spans="1:4" x14ac:dyDescent="0.3">
      <c r="B6" s="3"/>
    </row>
    <row r="7" spans="1:4" ht="15" thickBot="1" x14ac:dyDescent="0.35"/>
    <row r="8" spans="1:4" x14ac:dyDescent="0.3">
      <c r="A8" s="6" t="s">
        <v>6</v>
      </c>
      <c r="B8" s="7"/>
      <c r="C8" s="7"/>
      <c r="D8" s="8"/>
    </row>
    <row r="9" spans="1:4" x14ac:dyDescent="0.3">
      <c r="A9" s="9"/>
      <c r="B9" s="10"/>
      <c r="C9" s="10"/>
      <c r="D9" s="11"/>
    </row>
    <row r="10" spans="1:4" x14ac:dyDescent="0.3">
      <c r="A10" s="12"/>
      <c r="B10" s="13" t="s">
        <v>11</v>
      </c>
      <c r="C10" s="14" t="s">
        <v>0</v>
      </c>
      <c r="D10" s="15" t="s">
        <v>1</v>
      </c>
    </row>
    <row r="11" spans="1:4" x14ac:dyDescent="0.3">
      <c r="A11" s="12" t="s">
        <v>7</v>
      </c>
      <c r="B11" s="16" t="e">
        <f>B3*B4/B5</f>
        <v>#VALUE!</v>
      </c>
      <c r="C11" s="17" t="e">
        <f>B11-B15</f>
        <v>#VALUE!</v>
      </c>
      <c r="D11" s="18" t="e">
        <f>B11+B15</f>
        <v>#VALUE!</v>
      </c>
    </row>
    <row r="12" spans="1:4" x14ac:dyDescent="0.3">
      <c r="A12" s="12"/>
      <c r="B12" s="10"/>
      <c r="C12" s="10"/>
      <c r="D12" s="11"/>
    </row>
    <row r="13" spans="1:4" x14ac:dyDescent="0.3">
      <c r="A13" s="19" t="s">
        <v>8</v>
      </c>
      <c r="B13" s="20" t="e">
        <f>(B11^2*(B11-B3)*(B11-B4))/((B3*B4)*(B11-1))</f>
        <v>#VALUE!</v>
      </c>
      <c r="C13" s="10"/>
      <c r="D13" s="11"/>
    </row>
    <row r="14" spans="1:4" x14ac:dyDescent="0.3">
      <c r="A14" s="19" t="s">
        <v>9</v>
      </c>
      <c r="B14" s="21" t="e">
        <f>SQRT(B13)</f>
        <v>#VALUE!</v>
      </c>
      <c r="C14" s="10"/>
      <c r="D14" s="11"/>
    </row>
    <row r="15" spans="1:4" ht="15" thickBot="1" x14ac:dyDescent="0.35">
      <c r="A15" s="22" t="s">
        <v>10</v>
      </c>
      <c r="B15" s="23" t="e">
        <f>2*B14</f>
        <v>#VALUE!</v>
      </c>
      <c r="C15" s="24"/>
      <c r="D15" s="25"/>
    </row>
    <row r="16" spans="1:4" ht="15" thickBot="1" x14ac:dyDescent="0.35">
      <c r="A16" s="26"/>
      <c r="B16" s="26"/>
      <c r="C16" s="26"/>
      <c r="D16" s="26"/>
    </row>
    <row r="17" spans="1:4" x14ac:dyDescent="0.3">
      <c r="A17" s="6" t="s">
        <v>12</v>
      </c>
      <c r="B17" s="7"/>
      <c r="C17" s="7"/>
      <c r="D17" s="8"/>
    </row>
    <row r="18" spans="1:4" x14ac:dyDescent="0.3">
      <c r="A18" s="12"/>
      <c r="B18" s="10"/>
      <c r="C18" s="10"/>
      <c r="D18" s="11"/>
    </row>
    <row r="19" spans="1:4" x14ac:dyDescent="0.3">
      <c r="A19" s="12"/>
      <c r="B19" s="13" t="s">
        <v>11</v>
      </c>
      <c r="C19" s="14" t="s">
        <v>0</v>
      </c>
      <c r="D19" s="15" t="s">
        <v>1</v>
      </c>
    </row>
    <row r="20" spans="1:4" x14ac:dyDescent="0.3">
      <c r="A20" s="12" t="s">
        <v>7</v>
      </c>
      <c r="B20" s="16" t="e">
        <f>((B3+1)*(B4+1))/B5+1</f>
        <v>#VALUE!</v>
      </c>
      <c r="C20" s="17" t="e">
        <f>B20-B24</f>
        <v>#VALUE!</v>
      </c>
      <c r="D20" s="18" t="e">
        <f>B20+B24</f>
        <v>#VALUE!</v>
      </c>
    </row>
    <row r="21" spans="1:4" x14ac:dyDescent="0.3">
      <c r="A21" s="12"/>
      <c r="B21" s="10"/>
      <c r="C21" s="10"/>
      <c r="D21" s="11"/>
    </row>
    <row r="22" spans="1:4" x14ac:dyDescent="0.3">
      <c r="A22" s="19" t="s">
        <v>8</v>
      </c>
      <c r="B22" s="20" t="e">
        <f>(B20^2*(B20-B3)*(B20-B4))/((B3*B4)*(B20-1))</f>
        <v>#VALUE!</v>
      </c>
      <c r="C22" s="20"/>
      <c r="D22" s="11"/>
    </row>
    <row r="23" spans="1:4" x14ac:dyDescent="0.3">
      <c r="A23" s="19" t="s">
        <v>9</v>
      </c>
      <c r="B23" s="21" t="e">
        <f>SQRT(B22)</f>
        <v>#VALUE!</v>
      </c>
      <c r="C23" s="21"/>
      <c r="D23" s="11"/>
    </row>
    <row r="24" spans="1:4" ht="15" thickBot="1" x14ac:dyDescent="0.35">
      <c r="A24" s="22" t="s">
        <v>10</v>
      </c>
      <c r="B24" s="23" t="e">
        <f>2*B23</f>
        <v>#VALUE!</v>
      </c>
      <c r="C24" s="23"/>
      <c r="D24" s="25"/>
    </row>
    <row r="25" spans="1:4" x14ac:dyDescent="0.3">
      <c r="A25" s="4"/>
      <c r="B25" s="4"/>
      <c r="C25" s="4"/>
    </row>
    <row r="26" spans="1:4" x14ac:dyDescent="0.3">
      <c r="B26" s="5"/>
      <c r="C26" s="5"/>
    </row>
  </sheetData>
  <sheetProtection algorithmName="SHA-512" hashValue="Rite5+uzOvq7zFvWfwwOYPgt5Ioi/SYPcYyveuhjAhXOs8vF0CVCB1360QqWOYkKta3lUVfDv3U3ZsmqHvmvaQ==" saltValue="k2NrXxzto1R/hZPGrFGb/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Petersen_method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Dalby Ravn</dc:creator>
  <cp:lastModifiedBy>Henrik Dalby Ravn</cp:lastModifiedBy>
  <dcterms:created xsi:type="dcterms:W3CDTF">2019-01-24T16:43:33Z</dcterms:created>
  <dcterms:modified xsi:type="dcterms:W3CDTF">2021-06-14T11:51:25Z</dcterms:modified>
</cp:coreProperties>
</file>